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PES 2025 John Rincon\Respuestas\Marzo\"/>
    </mc:Choice>
  </mc:AlternateContent>
  <xr:revisionPtr revIDLastSave="0" documentId="8_{12CB9286-6268-4E52-9A54-153C8F54E024}" xr6:coauthVersionLast="36" xr6:coauthVersionMax="36" xr10:uidLastSave="{00000000-0000-0000-0000-000000000000}"/>
  <bookViews>
    <workbookView xWindow="0" yWindow="0" windowWidth="28800" windowHeight="10425" xr2:uid="{DB4A33A0-BA0B-44C7-B2C7-CD1F3F29B7D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P17" i="1"/>
  <c r="Q17" i="1"/>
  <c r="W17" i="1"/>
  <c r="X17" i="1"/>
  <c r="Y17" i="1"/>
  <c r="J16" i="1"/>
  <c r="K16" i="1"/>
  <c r="M16" i="1"/>
  <c r="R16" i="1"/>
  <c r="R17" i="1" s="1"/>
  <c r="S16" i="1"/>
  <c r="U16" i="1"/>
  <c r="Z16" i="1"/>
  <c r="AA16" i="1"/>
  <c r="AB15" i="1"/>
  <c r="Y15" i="1"/>
  <c r="V15" i="1"/>
  <c r="T15" i="1"/>
  <c r="Q15" i="1"/>
  <c r="AB14" i="1"/>
  <c r="Y14" i="1"/>
  <c r="V14" i="1"/>
  <c r="T14" i="1"/>
  <c r="Q14" i="1"/>
  <c r="AA13" i="1"/>
  <c r="Z13" i="1"/>
  <c r="U13" i="1"/>
  <c r="S13" i="1"/>
  <c r="R13" i="1"/>
  <c r="AB12" i="1"/>
  <c r="Y12" i="1"/>
  <c r="V12" i="1"/>
  <c r="T12" i="1"/>
  <c r="Q12" i="1"/>
  <c r="AB11" i="1"/>
  <c r="Y11" i="1"/>
  <c r="V11" i="1"/>
  <c r="T11" i="1"/>
  <c r="Q11" i="1"/>
  <c r="AB10" i="1"/>
  <c r="Y10" i="1"/>
  <c r="V10" i="1"/>
  <c r="T10" i="1"/>
  <c r="Q10" i="1"/>
  <c r="AA9" i="1"/>
  <c r="Z9" i="1"/>
  <c r="Z17" i="1" s="1"/>
  <c r="U9" i="1"/>
  <c r="U17" i="1" s="1"/>
  <c r="S9" i="1"/>
  <c r="S17" i="1" s="1"/>
  <c r="R9" i="1"/>
  <c r="AB8" i="1"/>
  <c r="Y8" i="1"/>
  <c r="V8" i="1"/>
  <c r="T8" i="1"/>
  <c r="Q8" i="1"/>
  <c r="AB7" i="1"/>
  <c r="Y7" i="1"/>
  <c r="T7" i="1"/>
  <c r="Q7" i="1"/>
  <c r="AB6" i="1"/>
  <c r="Y6" i="1"/>
  <c r="V6" i="1"/>
  <c r="T6" i="1"/>
  <c r="Q6" i="1"/>
  <c r="AB5" i="1"/>
  <c r="Y5" i="1"/>
  <c r="V5" i="1"/>
  <c r="T5" i="1"/>
  <c r="Q5" i="1"/>
  <c r="N15" i="1"/>
  <c r="L15" i="1"/>
  <c r="I15" i="1"/>
  <c r="N14" i="1"/>
  <c r="L14" i="1"/>
  <c r="I14" i="1"/>
  <c r="M13" i="1"/>
  <c r="K13" i="1"/>
  <c r="J13" i="1"/>
  <c r="N12" i="1"/>
  <c r="L12" i="1"/>
  <c r="I12" i="1"/>
  <c r="N11" i="1"/>
  <c r="L11" i="1"/>
  <c r="I11" i="1"/>
  <c r="N10" i="1"/>
  <c r="L10" i="1"/>
  <c r="I10" i="1"/>
  <c r="M9" i="1"/>
  <c r="M17" i="1" s="1"/>
  <c r="K9" i="1"/>
  <c r="K17" i="1" s="1"/>
  <c r="J9" i="1"/>
  <c r="J17" i="1" s="1"/>
  <c r="N8" i="1"/>
  <c r="L8" i="1"/>
  <c r="I8" i="1"/>
  <c r="N7" i="1"/>
  <c r="L7" i="1"/>
  <c r="I7" i="1"/>
  <c r="N6" i="1"/>
  <c r="L6" i="1"/>
  <c r="I6" i="1"/>
  <c r="N5" i="1"/>
  <c r="L5" i="1"/>
  <c r="AA17" i="1" l="1"/>
  <c r="N16" i="1"/>
  <c r="L16" i="1"/>
  <c r="V16" i="1"/>
  <c r="T16" i="1"/>
  <c r="AB16" i="1"/>
  <c r="AB13" i="1"/>
  <c r="T9" i="1"/>
  <c r="L13" i="1"/>
  <c r="AB9" i="1"/>
  <c r="T13" i="1"/>
  <c r="V9" i="1"/>
  <c r="V13" i="1"/>
  <c r="L9" i="1"/>
  <c r="N13" i="1"/>
  <c r="N9" i="1"/>
  <c r="AB17" i="1" l="1"/>
  <c r="T17" i="1"/>
  <c r="N17" i="1"/>
  <c r="V17" i="1"/>
  <c r="L17" i="1"/>
</calcChain>
</file>

<file path=xl/sharedStrings.xml><?xml version="1.0" encoding="utf-8"?>
<sst xmlns="http://schemas.openxmlformats.org/spreadsheetml/2006/main" count="59" uniqueCount="37">
  <si>
    <t>Proyectos de Inversión IPES 2024-2027</t>
  </si>
  <si>
    <t>MAGNITUD 2024</t>
  </si>
  <si>
    <t>EJECUCION PRESUPUESTAL 2024</t>
  </si>
  <si>
    <t>MAGNITUD 2025</t>
  </si>
  <si>
    <t>EJECUCION PRESUPUESTAL 2025</t>
  </si>
  <si>
    <t>MAGNITUD RESERVAS 2025</t>
  </si>
  <si>
    <t>EJECUCION RESERVAS 2025</t>
  </si>
  <si>
    <t>ESTRATEGIA PDD</t>
  </si>
  <si>
    <t>PROGRAMA</t>
  </si>
  <si>
    <t>CODIGO
BPIN</t>
  </si>
  <si>
    <t>PROYECTO</t>
  </si>
  <si>
    <t>META PROYECTO</t>
  </si>
  <si>
    <t>PROGRAMADO</t>
  </si>
  <si>
    <t>AVANCE</t>
  </si>
  <si>
    <t>%</t>
  </si>
  <si>
    <t>COMPROMISOS</t>
  </si>
  <si>
    <t>GIROS</t>
  </si>
  <si>
    <t>RESERVAS</t>
  </si>
  <si>
    <t>Transformación digital y la innovación, como motor de desarrollo económico y social de Bogotá</t>
  </si>
  <si>
    <t>20. Promoción del emprendimiento formal, equitativo e incluyente</t>
  </si>
  <si>
    <t>7927
2024110010025</t>
  </si>
  <si>
    <t>Fortalecimiento para la integración económica y productiva de las unidades de negocio de la economía informal de Bogotá D.C.</t>
  </si>
  <si>
    <t>1-Asistir 1.110  unidades de negocio técnica y empresarialmente conforme a las características de las mismas.</t>
  </si>
  <si>
    <t>2-Generar 21 espacios para las unidades de negocio en procesos de educación e inclusión financiera</t>
  </si>
  <si>
    <t>3-Establecer 21 oportunidades de comercialización a través de diferentes estrategias que favorezcan el potencial productivo de las unidades de negocio</t>
  </si>
  <si>
    <t>4-Asignar 90 alternativas de generación de ingresos a vendedores informales personas mayores y/o en condición de discapacidad</t>
  </si>
  <si>
    <t>Total</t>
  </si>
  <si>
    <t>7934
2024110010019</t>
  </si>
  <si>
    <t>Implementación de la Política Pública Distrital de Vendedoras y Vendedores Informales Bogotá D.C.</t>
  </si>
  <si>
    <t xml:space="preserve">1-Adelantar 10.600 Registro(s), identificación, caracterización, y/o actualización de datos de los vendedores informales para su reconocimiento y vinculación a bienes y servicios institucionales </t>
  </si>
  <si>
    <t>2-Disponer de 4000 Alternativa(s) comerciales y/o acciones para la generación de ingresos de vendedoras y vendedores informales</t>
  </si>
  <si>
    <t xml:space="preserve">3-Realizar 4 informes de seguimiento a la implementación de la Política Pública Distrital de Vendedoras y Vendedores Informales </t>
  </si>
  <si>
    <t>19. Desarrollo empresarial, productividad y empleo</t>
  </si>
  <si>
    <t>7950
2024110010024</t>
  </si>
  <si>
    <t>Fortalecimiento de la ruta de formación integral y orientación para el empleo para los vendedores de la economía informal de Bogotá D.C</t>
  </si>
  <si>
    <t xml:space="preserve">1-Certificar a 2.400 vendedores (as) de la economía informal y sus familias, en competencias específicas y habilidades laborales. </t>
  </si>
  <si>
    <t>2-Formar a 800 vendedores (as) de la economía informal y sus familias en habilidades blandas a través de la Ruta de Orientación para el empleo del IPES.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</si>
</sst>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4" fillId="0" borderId="4" xfId="2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0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2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9" fontId="3" fillId="0" borderId="1" xfId="2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9" fontId="3" fillId="0" borderId="2" xfId="2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3" fillId="4" borderId="1" xfId="2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/>
    </xf>
    <xf numFmtId="10" fontId="3" fillId="3" borderId="1" xfId="2" applyNumberFormat="1" applyFont="1" applyFill="1" applyBorder="1" applyAlignment="1">
      <alignment horizontal="center" vertical="center"/>
    </xf>
    <xf numFmtId="164" fontId="3" fillId="3" borderId="4" xfId="2" applyNumberFormat="1" applyFont="1" applyFill="1" applyBorder="1" applyAlignment="1">
      <alignment horizontal="center" vertical="center"/>
    </xf>
    <xf numFmtId="165" fontId="3" fillId="3" borderId="4" xfId="2" applyNumberFormat="1" applyFont="1" applyFill="1" applyBorder="1" applyAlignment="1">
      <alignment horizontal="center" vertical="center"/>
    </xf>
    <xf numFmtId="44" fontId="3" fillId="0" borderId="4" xfId="1" applyFont="1" applyBorder="1" applyAlignment="1">
      <alignment horizontal="center" vertical="center"/>
    </xf>
    <xf numFmtId="164" fontId="3" fillId="5" borderId="7" xfId="1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4" xfId="2" applyNumberFormat="1" applyFont="1" applyFill="1" applyBorder="1" applyAlignment="1">
      <alignment horizontal="center" vertical="center"/>
    </xf>
    <xf numFmtId="165" fontId="3" fillId="0" borderId="4" xfId="2" applyNumberFormat="1" applyFont="1" applyBorder="1" applyAlignment="1">
      <alignment horizontal="center" vertical="center"/>
    </xf>
    <xf numFmtId="10" fontId="3" fillId="0" borderId="1" xfId="2" applyNumberFormat="1" applyFont="1" applyBorder="1" applyAlignment="1">
      <alignment horizontal="center" vertical="center"/>
    </xf>
    <xf numFmtId="0" fontId="3" fillId="0" borderId="0" xfId="0" applyFont="1" applyFill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0B53B-8B75-4042-B756-11A502072F7F}">
  <dimension ref="B3:BY17"/>
  <sheetViews>
    <sheetView tabSelected="1" workbookViewId="0">
      <selection activeCell="J5" sqref="J5"/>
    </sheetView>
  </sheetViews>
  <sheetFormatPr baseColWidth="10" defaultRowHeight="12.75" x14ac:dyDescent="0.2"/>
  <cols>
    <col min="1" max="1" width="2.42578125" style="15" customWidth="1"/>
    <col min="2" max="3" width="33.42578125" style="15" customWidth="1"/>
    <col min="4" max="4" width="14.5703125" style="15" customWidth="1"/>
    <col min="5" max="6" width="37" style="15" customWidth="1"/>
    <col min="7" max="7" width="17.140625" style="56" customWidth="1"/>
    <col min="8" max="8" width="18.7109375" style="56" customWidth="1"/>
    <col min="9" max="9" width="15.28515625" style="56" customWidth="1"/>
    <col min="10" max="10" width="19.42578125" style="15" customWidth="1"/>
    <col min="11" max="11" width="18.140625" style="15" customWidth="1"/>
    <col min="12" max="12" width="12.28515625" style="15" customWidth="1"/>
    <col min="13" max="13" width="20.140625" style="15" customWidth="1"/>
    <col min="14" max="14" width="12.28515625" style="15" customWidth="1"/>
    <col min="15" max="15" width="14.5703125" style="56" bestFit="1" customWidth="1"/>
    <col min="16" max="16" width="12.7109375" style="56" customWidth="1"/>
    <col min="17" max="17" width="8.28515625" style="56" customWidth="1"/>
    <col min="18" max="19" width="18.140625" style="15" customWidth="1"/>
    <col min="20" max="20" width="9.5703125" style="15" customWidth="1"/>
    <col min="21" max="21" width="18" style="15" customWidth="1"/>
    <col min="22" max="22" width="8.7109375" style="15" customWidth="1"/>
    <col min="23" max="23" width="14.5703125" style="56" bestFit="1" customWidth="1"/>
    <col min="24" max="24" width="12.7109375" style="56" customWidth="1"/>
    <col min="25" max="25" width="8.28515625" style="56" customWidth="1"/>
    <col min="26" max="27" width="18.140625" style="15" customWidth="1"/>
    <col min="28" max="28" width="9.5703125" style="15" customWidth="1"/>
    <col min="29" max="29" width="13" style="15" customWidth="1"/>
    <col min="30" max="30" width="15.140625" style="15" customWidth="1"/>
    <col min="31" max="16384" width="11.42578125" style="15"/>
  </cols>
  <sheetData>
    <row r="3" spans="2:28" s="8" customFormat="1" ht="25.5" customHeight="1" x14ac:dyDescent="0.25">
      <c r="B3" s="1"/>
      <c r="C3" s="1"/>
      <c r="D3" s="1" t="s">
        <v>0</v>
      </c>
      <c r="E3" s="1"/>
      <c r="F3" s="1"/>
      <c r="G3" s="2" t="s">
        <v>1</v>
      </c>
      <c r="H3" s="3"/>
      <c r="I3" s="4"/>
      <c r="J3" s="2" t="s">
        <v>2</v>
      </c>
      <c r="K3" s="3"/>
      <c r="L3" s="3"/>
      <c r="M3" s="3"/>
      <c r="N3" s="4"/>
      <c r="O3" s="5" t="s">
        <v>3</v>
      </c>
      <c r="P3" s="6"/>
      <c r="Q3" s="7"/>
      <c r="R3" s="5" t="s">
        <v>4</v>
      </c>
      <c r="S3" s="6"/>
      <c r="T3" s="6"/>
      <c r="U3" s="6"/>
      <c r="V3" s="7"/>
      <c r="W3" s="5" t="s">
        <v>5</v>
      </c>
      <c r="X3" s="6"/>
      <c r="Y3" s="7"/>
      <c r="Z3" s="5" t="s">
        <v>6</v>
      </c>
      <c r="AA3" s="6"/>
      <c r="AB3" s="6"/>
    </row>
    <row r="4" spans="2:28" ht="30.75" customHeight="1" x14ac:dyDescent="0.2">
      <c r="B4" s="9" t="s">
        <v>7</v>
      </c>
      <c r="C4" s="9" t="s">
        <v>8</v>
      </c>
      <c r="D4" s="11" t="s">
        <v>9</v>
      </c>
      <c r="E4" s="9" t="s">
        <v>10</v>
      </c>
      <c r="F4" s="9" t="s">
        <v>11</v>
      </c>
      <c r="G4" s="10" t="s">
        <v>12</v>
      </c>
      <c r="H4" s="12" t="s">
        <v>13</v>
      </c>
      <c r="I4" s="10" t="s">
        <v>14</v>
      </c>
      <c r="J4" s="10" t="s">
        <v>12</v>
      </c>
      <c r="K4" s="13" t="s">
        <v>15</v>
      </c>
      <c r="L4" s="9" t="s">
        <v>14</v>
      </c>
      <c r="M4" s="13" t="s">
        <v>16</v>
      </c>
      <c r="N4" s="14" t="s">
        <v>14</v>
      </c>
      <c r="O4" s="10" t="s">
        <v>12</v>
      </c>
      <c r="P4" s="10" t="s">
        <v>13</v>
      </c>
      <c r="Q4" s="10" t="s">
        <v>14</v>
      </c>
      <c r="R4" s="10" t="s">
        <v>12</v>
      </c>
      <c r="S4" s="13" t="s">
        <v>15</v>
      </c>
      <c r="T4" s="9" t="s">
        <v>14</v>
      </c>
      <c r="U4" s="13" t="s">
        <v>16</v>
      </c>
      <c r="V4" s="14" t="s">
        <v>14</v>
      </c>
      <c r="W4" s="10" t="s">
        <v>12</v>
      </c>
      <c r="X4" s="10" t="s">
        <v>13</v>
      </c>
      <c r="Y4" s="10" t="s">
        <v>14</v>
      </c>
      <c r="Z4" s="12" t="s">
        <v>17</v>
      </c>
      <c r="AA4" s="13" t="s">
        <v>16</v>
      </c>
      <c r="AB4" s="9" t="s">
        <v>14</v>
      </c>
    </row>
    <row r="5" spans="2:28" ht="38.25" x14ac:dyDescent="0.2">
      <c r="B5" s="16" t="s">
        <v>18</v>
      </c>
      <c r="C5" s="16" t="s">
        <v>19</v>
      </c>
      <c r="D5" s="17" t="s">
        <v>20</v>
      </c>
      <c r="E5" s="17" t="s">
        <v>21</v>
      </c>
      <c r="F5" s="19" t="s">
        <v>22</v>
      </c>
      <c r="G5" s="20">
        <v>115</v>
      </c>
      <c r="H5" s="21">
        <v>115</v>
      </c>
      <c r="I5" s="22">
        <v>0.09</v>
      </c>
      <c r="J5" s="23">
        <v>316037157</v>
      </c>
      <c r="K5" s="23">
        <v>316037157</v>
      </c>
      <c r="L5" s="24">
        <f t="shared" ref="L5:L16" si="0">K5/J5</f>
        <v>1</v>
      </c>
      <c r="M5" s="23">
        <v>253250124</v>
      </c>
      <c r="N5" s="25">
        <f t="shared" ref="N5:N16" si="1">M5/J5</f>
        <v>0.80133021826923978</v>
      </c>
      <c r="O5" s="26">
        <v>280</v>
      </c>
      <c r="P5" s="26"/>
      <c r="Q5" s="27">
        <f>P5/O5</f>
        <v>0</v>
      </c>
      <c r="R5" s="28">
        <v>812712000</v>
      </c>
      <c r="S5" s="29">
        <v>323728500</v>
      </c>
      <c r="T5" s="30">
        <f>S5/R5</f>
        <v>0.39833114313557572</v>
      </c>
      <c r="U5" s="31"/>
      <c r="V5" s="32">
        <f>U5/R5</f>
        <v>0</v>
      </c>
      <c r="W5" s="26">
        <v>0</v>
      </c>
      <c r="X5" s="26">
        <v>0</v>
      </c>
      <c r="Y5" s="27" t="e">
        <f>X5/W5</f>
        <v>#DIV/0!</v>
      </c>
      <c r="Z5" s="33">
        <v>46763966</v>
      </c>
      <c r="AA5" s="34">
        <v>0</v>
      </c>
      <c r="AB5" s="30">
        <f>AA5/Z5</f>
        <v>0</v>
      </c>
    </row>
    <row r="6" spans="2:28" ht="38.25" x14ac:dyDescent="0.2">
      <c r="B6" s="35"/>
      <c r="C6" s="35"/>
      <c r="D6" s="17"/>
      <c r="E6" s="17"/>
      <c r="F6" s="19" t="s">
        <v>23</v>
      </c>
      <c r="G6" s="20">
        <v>3</v>
      </c>
      <c r="H6" s="21">
        <v>3</v>
      </c>
      <c r="I6" s="22">
        <f t="shared" ref="I6:I15" si="2">H6/G6</f>
        <v>1</v>
      </c>
      <c r="J6" s="23">
        <v>150047693</v>
      </c>
      <c r="K6" s="23">
        <v>146749850</v>
      </c>
      <c r="L6" s="24">
        <f t="shared" si="0"/>
        <v>0.97802136817924956</v>
      </c>
      <c r="M6" s="23">
        <v>115356516</v>
      </c>
      <c r="N6" s="25">
        <f t="shared" si="1"/>
        <v>0.76879899779598748</v>
      </c>
      <c r="O6" s="26">
        <v>6</v>
      </c>
      <c r="P6" s="26"/>
      <c r="Q6" s="27">
        <f t="shared" ref="Q6:Q15" si="3">P6/O6</f>
        <v>0</v>
      </c>
      <c r="R6" s="28">
        <v>257072000</v>
      </c>
      <c r="S6" s="29">
        <v>52888500</v>
      </c>
      <c r="T6" s="30">
        <f t="shared" ref="T6:T16" si="4">S6/R6</f>
        <v>0.20573419119935271</v>
      </c>
      <c r="U6" s="31"/>
      <c r="V6" s="32">
        <f t="shared" ref="V6:V16" si="5">U6/R6</f>
        <v>0</v>
      </c>
      <c r="W6" s="26">
        <v>0</v>
      </c>
      <c r="X6" s="26">
        <v>0</v>
      </c>
      <c r="Y6" s="27" t="e">
        <f t="shared" ref="Y6:Y8" si="6">X6/W6</f>
        <v>#DIV/0!</v>
      </c>
      <c r="Z6" s="33">
        <v>99453334</v>
      </c>
      <c r="AA6" s="34">
        <v>0</v>
      </c>
      <c r="AB6" s="30">
        <f t="shared" ref="AB6:AB16" si="7">AA6/Z6</f>
        <v>0</v>
      </c>
    </row>
    <row r="7" spans="2:28" ht="51" x14ac:dyDescent="0.2">
      <c r="B7" s="35"/>
      <c r="C7" s="35"/>
      <c r="D7" s="17"/>
      <c r="E7" s="17"/>
      <c r="F7" s="19" t="s">
        <v>24</v>
      </c>
      <c r="G7" s="20">
        <v>3</v>
      </c>
      <c r="H7" s="21">
        <v>3</v>
      </c>
      <c r="I7" s="22">
        <f t="shared" si="2"/>
        <v>1</v>
      </c>
      <c r="J7" s="23">
        <v>215885000</v>
      </c>
      <c r="K7" s="23">
        <v>215885000</v>
      </c>
      <c r="L7" s="24">
        <f t="shared" si="0"/>
        <v>1</v>
      </c>
      <c r="M7" s="23">
        <v>98916516</v>
      </c>
      <c r="N7" s="37">
        <f t="shared" si="1"/>
        <v>0.45819077749727866</v>
      </c>
      <c r="O7" s="26">
        <v>6</v>
      </c>
      <c r="P7" s="26"/>
      <c r="Q7" s="27">
        <f t="shared" si="3"/>
        <v>0</v>
      </c>
      <c r="R7" s="28">
        <v>402862000</v>
      </c>
      <c r="S7" s="29">
        <v>305940000</v>
      </c>
      <c r="T7" s="30">
        <f t="shared" si="4"/>
        <v>0.75941637583092969</v>
      </c>
      <c r="U7" s="31"/>
      <c r="V7" s="32">
        <v>0</v>
      </c>
      <c r="W7" s="26">
        <v>0</v>
      </c>
      <c r="X7" s="26">
        <v>0</v>
      </c>
      <c r="Y7" s="27" t="e">
        <f t="shared" si="6"/>
        <v>#DIV/0!</v>
      </c>
      <c r="Z7" s="33">
        <v>64931551</v>
      </c>
      <c r="AA7" s="34">
        <v>0</v>
      </c>
      <c r="AB7" s="30">
        <f t="shared" si="7"/>
        <v>0</v>
      </c>
    </row>
    <row r="8" spans="2:28" ht="38.25" x14ac:dyDescent="0.2">
      <c r="B8" s="38"/>
      <c r="C8" s="38"/>
      <c r="D8" s="17"/>
      <c r="E8" s="17"/>
      <c r="F8" s="19" t="s">
        <v>25</v>
      </c>
      <c r="G8" s="20">
        <v>10</v>
      </c>
      <c r="H8" s="21">
        <v>10</v>
      </c>
      <c r="I8" s="22">
        <f t="shared" si="2"/>
        <v>1</v>
      </c>
      <c r="J8" s="23">
        <v>135459150</v>
      </c>
      <c r="K8" s="23">
        <v>107563500</v>
      </c>
      <c r="L8" s="24">
        <f t="shared" si="0"/>
        <v>0.79406596010679231</v>
      </c>
      <c r="M8" s="23">
        <v>83739900</v>
      </c>
      <c r="N8" s="25">
        <f t="shared" si="1"/>
        <v>0.61819301243216129</v>
      </c>
      <c r="O8" s="26">
        <v>25</v>
      </c>
      <c r="P8" s="26"/>
      <c r="Q8" s="27">
        <f t="shared" si="3"/>
        <v>0</v>
      </c>
      <c r="R8" s="28">
        <v>323161000</v>
      </c>
      <c r="S8" s="29">
        <v>33000000</v>
      </c>
      <c r="T8" s="30">
        <f t="shared" si="4"/>
        <v>0.10211628259598157</v>
      </c>
      <c r="U8" s="31"/>
      <c r="V8" s="32">
        <f t="shared" si="5"/>
        <v>0</v>
      </c>
      <c r="W8" s="26">
        <v>0</v>
      </c>
      <c r="X8" s="26">
        <v>0</v>
      </c>
      <c r="Y8" s="27" t="e">
        <f t="shared" si="6"/>
        <v>#DIV/0!</v>
      </c>
      <c r="Z8" s="33">
        <v>23823600</v>
      </c>
      <c r="AA8" s="34">
        <v>0</v>
      </c>
      <c r="AB8" s="30">
        <f>AA8/Z8</f>
        <v>0</v>
      </c>
    </row>
    <row r="9" spans="2:28" x14ac:dyDescent="0.2">
      <c r="B9" s="40"/>
      <c r="C9" s="40"/>
      <c r="D9" s="41" t="s">
        <v>26</v>
      </c>
      <c r="E9" s="42"/>
      <c r="F9" s="43"/>
      <c r="G9" s="44"/>
      <c r="H9" s="44"/>
      <c r="I9" s="27"/>
      <c r="J9" s="45">
        <f>SUM(J5:J8)</f>
        <v>817429000</v>
      </c>
      <c r="K9" s="45">
        <f>SUM(K5:K8)</f>
        <v>786235507</v>
      </c>
      <c r="L9" s="46">
        <f t="shared" si="0"/>
        <v>0.96183950777376381</v>
      </c>
      <c r="M9" s="47">
        <f>SUM(M5:M8)</f>
        <v>551263056</v>
      </c>
      <c r="N9" s="48">
        <f t="shared" si="1"/>
        <v>0.67438646781555345</v>
      </c>
      <c r="O9" s="44"/>
      <c r="P9" s="44"/>
      <c r="Q9" s="27"/>
      <c r="R9" s="28">
        <f>SUM(R5:R8)</f>
        <v>1795807000</v>
      </c>
      <c r="S9" s="29">
        <f>SUM(S5:S8)</f>
        <v>715557000</v>
      </c>
      <c r="T9" s="25">
        <f t="shared" si="4"/>
        <v>0.39845985676634516</v>
      </c>
      <c r="U9" s="49">
        <f>SUM(U5:U8)</f>
        <v>0</v>
      </c>
      <c r="V9" s="30">
        <f t="shared" si="5"/>
        <v>0</v>
      </c>
      <c r="W9" s="44"/>
      <c r="X9" s="44"/>
      <c r="Y9" s="27"/>
      <c r="Z9" s="50">
        <f>SUM(Z5:Z8)</f>
        <v>234972451</v>
      </c>
      <c r="AA9" s="29">
        <f>SUM(AA5:AA8)</f>
        <v>0</v>
      </c>
      <c r="AB9" s="30">
        <f t="shared" si="7"/>
        <v>0</v>
      </c>
    </row>
    <row r="10" spans="2:28" ht="79.5" customHeight="1" x14ac:dyDescent="0.2">
      <c r="B10" s="16" t="s">
        <v>18</v>
      </c>
      <c r="C10" s="16" t="s">
        <v>19</v>
      </c>
      <c r="D10" s="18" t="s">
        <v>27</v>
      </c>
      <c r="E10" s="18" t="s">
        <v>28</v>
      </c>
      <c r="F10" s="19" t="s">
        <v>29</v>
      </c>
      <c r="G10" s="20">
        <v>1022</v>
      </c>
      <c r="H10" s="52">
        <v>1022</v>
      </c>
      <c r="I10" s="22">
        <f t="shared" si="2"/>
        <v>1</v>
      </c>
      <c r="J10" s="23">
        <v>212860000</v>
      </c>
      <c r="K10" s="23">
        <v>212860000</v>
      </c>
      <c r="L10" s="24">
        <f t="shared" si="0"/>
        <v>1</v>
      </c>
      <c r="M10" s="23">
        <v>135669667</v>
      </c>
      <c r="N10" s="53">
        <f t="shared" si="1"/>
        <v>0.63736571925209062</v>
      </c>
      <c r="O10" s="26">
        <v>24000</v>
      </c>
      <c r="P10" s="26"/>
      <c r="Q10" s="27">
        <f t="shared" si="3"/>
        <v>0</v>
      </c>
      <c r="R10" s="28">
        <v>1622103000</v>
      </c>
      <c r="S10" s="29">
        <v>872500000</v>
      </c>
      <c r="T10" s="30">
        <f t="shared" si="4"/>
        <v>0.53788199639603651</v>
      </c>
      <c r="U10" s="31"/>
      <c r="V10" s="30">
        <f t="shared" si="5"/>
        <v>0</v>
      </c>
      <c r="W10" s="26">
        <v>0</v>
      </c>
      <c r="X10" s="26">
        <v>0</v>
      </c>
      <c r="Y10" s="27" t="e">
        <f t="shared" ref="Y10:Y12" si="8">X10/W10</f>
        <v>#DIV/0!</v>
      </c>
      <c r="Z10" s="28">
        <v>77190333</v>
      </c>
      <c r="AA10" s="29">
        <v>0</v>
      </c>
      <c r="AB10" s="30">
        <f t="shared" si="7"/>
        <v>0</v>
      </c>
    </row>
    <row r="11" spans="2:28" ht="51" x14ac:dyDescent="0.2">
      <c r="B11" s="35"/>
      <c r="C11" s="35"/>
      <c r="D11" s="36"/>
      <c r="E11" s="36"/>
      <c r="F11" s="19" t="s">
        <v>30</v>
      </c>
      <c r="G11" s="20">
        <v>700</v>
      </c>
      <c r="H11" s="52">
        <v>755</v>
      </c>
      <c r="I11" s="22">
        <f t="shared" si="2"/>
        <v>1.0785714285714285</v>
      </c>
      <c r="J11" s="23">
        <v>5374985137</v>
      </c>
      <c r="K11" s="23">
        <v>5288681291</v>
      </c>
      <c r="L11" s="24">
        <f t="shared" si="0"/>
        <v>0.98394342611184038</v>
      </c>
      <c r="M11" s="23">
        <v>2809954953</v>
      </c>
      <c r="N11" s="53">
        <f t="shared" si="1"/>
        <v>0.52278376244373237</v>
      </c>
      <c r="O11" s="26">
        <v>1000</v>
      </c>
      <c r="P11" s="26"/>
      <c r="Q11" s="27">
        <f t="shared" si="3"/>
        <v>0</v>
      </c>
      <c r="R11" s="28">
        <v>9789472000</v>
      </c>
      <c r="S11" s="29">
        <v>1773019563</v>
      </c>
      <c r="T11" s="30">
        <f t="shared" si="4"/>
        <v>0.18111493275633253</v>
      </c>
      <c r="U11" s="31">
        <v>104649361</v>
      </c>
      <c r="V11" s="30">
        <f t="shared" si="5"/>
        <v>1.0689990328385433E-2</v>
      </c>
      <c r="W11" s="26">
        <v>0</v>
      </c>
      <c r="X11" s="26">
        <v>0</v>
      </c>
      <c r="Y11" s="27" t="e">
        <f t="shared" si="8"/>
        <v>#DIV/0!</v>
      </c>
      <c r="Z11" s="28">
        <v>2478726338</v>
      </c>
      <c r="AA11" s="29">
        <v>800000</v>
      </c>
      <c r="AB11" s="30">
        <f t="shared" si="7"/>
        <v>3.2274639912266103E-4</v>
      </c>
    </row>
    <row r="12" spans="2:28" ht="51" x14ac:dyDescent="0.2">
      <c r="B12" s="38"/>
      <c r="C12" s="38"/>
      <c r="D12" s="39"/>
      <c r="E12" s="39"/>
      <c r="F12" s="19" t="s">
        <v>31</v>
      </c>
      <c r="G12" s="20">
        <v>1</v>
      </c>
      <c r="H12" s="52">
        <v>1</v>
      </c>
      <c r="I12" s="22">
        <f t="shared" si="2"/>
        <v>1</v>
      </c>
      <c r="J12" s="23">
        <v>105000000</v>
      </c>
      <c r="K12" s="23">
        <v>105000000</v>
      </c>
      <c r="L12" s="24">
        <f t="shared" si="0"/>
        <v>1</v>
      </c>
      <c r="M12" s="23">
        <v>76533333</v>
      </c>
      <c r="N12" s="54">
        <f t="shared" si="1"/>
        <v>0.72888888571428567</v>
      </c>
      <c r="O12" s="26">
        <v>1</v>
      </c>
      <c r="P12" s="26"/>
      <c r="Q12" s="27">
        <f t="shared" si="3"/>
        <v>0</v>
      </c>
      <c r="R12" s="28">
        <v>203412000</v>
      </c>
      <c r="S12" s="29">
        <v>247600000</v>
      </c>
      <c r="T12" s="30">
        <f t="shared" si="4"/>
        <v>1.2172339881619569</v>
      </c>
      <c r="U12" s="31"/>
      <c r="V12" s="30">
        <f t="shared" si="5"/>
        <v>0</v>
      </c>
      <c r="W12" s="26">
        <v>0</v>
      </c>
      <c r="X12" s="26">
        <v>0</v>
      </c>
      <c r="Y12" s="27" t="e">
        <f t="shared" si="8"/>
        <v>#DIV/0!</v>
      </c>
      <c r="Z12" s="28">
        <v>28466667</v>
      </c>
      <c r="AA12" s="29">
        <v>0</v>
      </c>
      <c r="AB12" s="30">
        <f t="shared" si="7"/>
        <v>0</v>
      </c>
    </row>
    <row r="13" spans="2:28" x14ac:dyDescent="0.2">
      <c r="B13" s="40"/>
      <c r="C13" s="40"/>
      <c r="D13" s="41" t="s">
        <v>26</v>
      </c>
      <c r="E13" s="42"/>
      <c r="F13" s="43"/>
      <c r="G13" s="44"/>
      <c r="H13" s="51"/>
      <c r="I13" s="27"/>
      <c r="J13" s="45">
        <f>SUM(J10:J12)</f>
        <v>5692845137</v>
      </c>
      <c r="K13" s="45">
        <f>SUM(K10:K12)</f>
        <v>5606541291</v>
      </c>
      <c r="L13" s="46">
        <f t="shared" si="0"/>
        <v>0.98483994489168902</v>
      </c>
      <c r="M13" s="47">
        <f>SUM(M10:M12)</f>
        <v>3022157953</v>
      </c>
      <c r="N13" s="48">
        <f t="shared" si="1"/>
        <v>0.53086951783701752</v>
      </c>
      <c r="O13" s="44"/>
      <c r="P13" s="44"/>
      <c r="Q13" s="27"/>
      <c r="R13" s="28">
        <f>SUM(R10:R12)</f>
        <v>11614987000</v>
      </c>
      <c r="S13" s="29">
        <f>SUM(S10:S12)</f>
        <v>2893119563</v>
      </c>
      <c r="T13" s="25">
        <f t="shared" si="4"/>
        <v>0.24908504529535849</v>
      </c>
      <c r="U13" s="34">
        <f>SUM(U10:U12)</f>
        <v>104649361</v>
      </c>
      <c r="V13" s="55">
        <f>U13/R13</f>
        <v>9.0098560592448366E-3</v>
      </c>
      <c r="W13" s="44"/>
      <c r="X13" s="44"/>
      <c r="Y13" s="27"/>
      <c r="Z13" s="28">
        <f>SUM(Z10:Z12)</f>
        <v>2584383338</v>
      </c>
      <c r="AA13" s="29">
        <f>SUM(AA10:AA12)</f>
        <v>800000</v>
      </c>
      <c r="AB13" s="30">
        <f t="shared" si="7"/>
        <v>3.0955160104812591E-4</v>
      </c>
    </row>
    <row r="14" spans="2:28" ht="51" x14ac:dyDescent="0.2">
      <c r="B14" s="16" t="s">
        <v>18</v>
      </c>
      <c r="C14" s="16" t="s">
        <v>32</v>
      </c>
      <c r="D14" s="18" t="s">
        <v>33</v>
      </c>
      <c r="E14" s="18" t="s">
        <v>34</v>
      </c>
      <c r="F14" s="19" t="s">
        <v>35</v>
      </c>
      <c r="G14" s="20">
        <v>249</v>
      </c>
      <c r="H14" s="21">
        <v>249</v>
      </c>
      <c r="I14" s="22">
        <f t="shared" si="2"/>
        <v>1</v>
      </c>
      <c r="J14" s="23">
        <v>320000000</v>
      </c>
      <c r="K14" s="23">
        <v>319916000</v>
      </c>
      <c r="L14" s="24">
        <f t="shared" si="0"/>
        <v>0.99973749999999995</v>
      </c>
      <c r="M14" s="23">
        <v>221642000</v>
      </c>
      <c r="N14" s="54">
        <f t="shared" si="1"/>
        <v>0.69263125000000003</v>
      </c>
      <c r="O14" s="26">
        <v>635</v>
      </c>
      <c r="P14" s="26"/>
      <c r="Q14" s="27">
        <f t="shared" si="3"/>
        <v>0</v>
      </c>
      <c r="R14" s="28">
        <v>745950000</v>
      </c>
      <c r="S14" s="29">
        <v>470550000</v>
      </c>
      <c r="T14" s="30">
        <f t="shared" si="4"/>
        <v>0.63080635431329179</v>
      </c>
      <c r="U14" s="31"/>
      <c r="V14" s="25">
        <f t="shared" si="5"/>
        <v>0</v>
      </c>
      <c r="W14" s="26">
        <v>0</v>
      </c>
      <c r="X14" s="26">
        <v>0</v>
      </c>
      <c r="Y14" s="27" t="e">
        <f t="shared" ref="Y14:Y15" si="9">X14/W14</f>
        <v>#DIV/0!</v>
      </c>
      <c r="Z14" s="28">
        <v>98274000</v>
      </c>
      <c r="AA14" s="29">
        <v>0</v>
      </c>
      <c r="AB14" s="30">
        <f t="shared" si="7"/>
        <v>0</v>
      </c>
    </row>
    <row r="15" spans="2:28" ht="82.5" customHeight="1" x14ac:dyDescent="0.2">
      <c r="B15" s="38"/>
      <c r="C15" s="38"/>
      <c r="D15" s="39"/>
      <c r="E15" s="39"/>
      <c r="F15" s="19" t="s">
        <v>36</v>
      </c>
      <c r="G15" s="20">
        <v>83</v>
      </c>
      <c r="H15" s="21">
        <v>83</v>
      </c>
      <c r="I15" s="22">
        <f t="shared" si="2"/>
        <v>1</v>
      </c>
      <c r="J15" s="23">
        <v>80000000</v>
      </c>
      <c r="K15" s="23">
        <v>79940000</v>
      </c>
      <c r="L15" s="24">
        <f t="shared" si="0"/>
        <v>0.99924999999999997</v>
      </c>
      <c r="M15" s="23">
        <v>49700000</v>
      </c>
      <c r="N15" s="53">
        <f t="shared" si="1"/>
        <v>0.62124999999999997</v>
      </c>
      <c r="O15" s="26">
        <v>212</v>
      </c>
      <c r="P15" s="26"/>
      <c r="Q15" s="27">
        <f t="shared" si="3"/>
        <v>0</v>
      </c>
      <c r="R15" s="28">
        <v>151720000</v>
      </c>
      <c r="S15" s="29">
        <v>86400000</v>
      </c>
      <c r="T15" s="30">
        <f t="shared" si="4"/>
        <v>0.56947007645663061</v>
      </c>
      <c r="U15" s="31"/>
      <c r="V15" s="25">
        <f t="shared" si="5"/>
        <v>0</v>
      </c>
      <c r="W15" s="26">
        <v>0</v>
      </c>
      <c r="X15" s="26">
        <v>0</v>
      </c>
      <c r="Y15" s="27" t="e">
        <f t="shared" si="9"/>
        <v>#DIV/0!</v>
      </c>
      <c r="Z15" s="28">
        <v>30240000</v>
      </c>
      <c r="AA15" s="29">
        <v>0</v>
      </c>
      <c r="AB15" s="30">
        <f t="shared" si="7"/>
        <v>0</v>
      </c>
    </row>
    <row r="16" spans="2:28" x14ac:dyDescent="0.2">
      <c r="B16" s="40"/>
      <c r="C16" s="40"/>
      <c r="D16" s="41" t="s">
        <v>26</v>
      </c>
      <c r="E16" s="42"/>
      <c r="F16" s="43"/>
      <c r="G16" s="44"/>
      <c r="H16" s="21"/>
      <c r="I16" s="27"/>
      <c r="J16" s="45">
        <f>SUM(J14:J15)</f>
        <v>400000000</v>
      </c>
      <c r="K16" s="45">
        <f>SUM(K14:K15)</f>
        <v>399856000</v>
      </c>
      <c r="L16" s="46">
        <f t="shared" si="0"/>
        <v>0.99963999999999997</v>
      </c>
      <c r="M16" s="47">
        <f>SUM(M14:M15)</f>
        <v>271342000</v>
      </c>
      <c r="N16" s="48">
        <f t="shared" si="1"/>
        <v>0.67835500000000004</v>
      </c>
      <c r="O16" s="44"/>
      <c r="P16" s="44"/>
      <c r="Q16" s="27"/>
      <c r="R16" s="28">
        <f>SUM(R14:R15)</f>
        <v>897670000</v>
      </c>
      <c r="S16" s="29">
        <f>SUM(S14:S15)</f>
        <v>556950000</v>
      </c>
      <c r="T16" s="30">
        <f t="shared" si="4"/>
        <v>0.62043958247462871</v>
      </c>
      <c r="U16" s="49">
        <f>SUM(U14:U15)</f>
        <v>0</v>
      </c>
      <c r="V16" s="25">
        <f t="shared" si="5"/>
        <v>0</v>
      </c>
      <c r="W16" s="44"/>
      <c r="X16" s="44"/>
      <c r="Y16" s="27"/>
      <c r="Z16" s="28">
        <f>SUM(Z14:Z15)</f>
        <v>128514000</v>
      </c>
      <c r="AA16" s="28">
        <f>SUM(AA14:AA15)</f>
        <v>0</v>
      </c>
      <c r="AB16" s="30">
        <f t="shared" si="7"/>
        <v>0</v>
      </c>
    </row>
    <row r="17" spans="2:28" x14ac:dyDescent="0.2">
      <c r="B17" s="40"/>
      <c r="C17" s="40"/>
      <c r="D17" s="41" t="s">
        <v>26</v>
      </c>
      <c r="E17" s="42"/>
      <c r="F17" s="43"/>
      <c r="G17" s="44"/>
      <c r="H17" s="44"/>
      <c r="I17" s="44"/>
      <c r="J17" s="45">
        <f>J9+J13+J16</f>
        <v>6910274137</v>
      </c>
      <c r="K17" s="45">
        <f t="shared" ref="K17:AB17" si="10">K9+K13+K16</f>
        <v>6792632798</v>
      </c>
      <c r="L17" s="45">
        <f t="shared" si="10"/>
        <v>2.9463194526654526</v>
      </c>
      <c r="M17" s="45">
        <f t="shared" si="10"/>
        <v>3844763009</v>
      </c>
      <c r="N17" s="45">
        <f t="shared" si="10"/>
        <v>1.8836109856525709</v>
      </c>
      <c r="O17" s="45">
        <f t="shared" si="10"/>
        <v>0</v>
      </c>
      <c r="P17" s="45">
        <f t="shared" si="10"/>
        <v>0</v>
      </c>
      <c r="Q17" s="45">
        <f t="shared" si="10"/>
        <v>0</v>
      </c>
      <c r="R17" s="45">
        <f t="shared" si="10"/>
        <v>14308464000</v>
      </c>
      <c r="S17" s="45">
        <f t="shared" si="10"/>
        <v>4165626563</v>
      </c>
      <c r="T17" s="45">
        <f t="shared" si="10"/>
        <v>1.2679844845363324</v>
      </c>
      <c r="U17" s="45">
        <f t="shared" si="10"/>
        <v>104649361</v>
      </c>
      <c r="V17" s="45">
        <f t="shared" si="10"/>
        <v>9.0098560592448366E-3</v>
      </c>
      <c r="W17" s="45">
        <f t="shared" si="10"/>
        <v>0</v>
      </c>
      <c r="X17" s="45">
        <f t="shared" si="10"/>
        <v>0</v>
      </c>
      <c r="Y17" s="45">
        <f t="shared" si="10"/>
        <v>0</v>
      </c>
      <c r="Z17" s="45">
        <f t="shared" si="10"/>
        <v>2947869789</v>
      </c>
      <c r="AA17" s="45">
        <f t="shared" si="10"/>
        <v>800000</v>
      </c>
      <c r="AB17" s="45">
        <f t="shared" si="10"/>
        <v>3.0955160104812591E-4</v>
      </c>
    </row>
  </sheetData>
  <mergeCells count="24">
    <mergeCell ref="D17:F17"/>
    <mergeCell ref="D16:F16"/>
    <mergeCell ref="D13:F13"/>
    <mergeCell ref="B14:B15"/>
    <mergeCell ref="C14:C15"/>
    <mergeCell ref="D14:D15"/>
    <mergeCell ref="E14:E15"/>
    <mergeCell ref="E10:E12"/>
    <mergeCell ref="B10:B12"/>
    <mergeCell ref="C10:C12"/>
    <mergeCell ref="D10:D12"/>
    <mergeCell ref="D9:F9"/>
    <mergeCell ref="D5:D8"/>
    <mergeCell ref="E5:E8"/>
    <mergeCell ref="B5:B8"/>
    <mergeCell ref="C5:C8"/>
    <mergeCell ref="R3:V3"/>
    <mergeCell ref="W3:Y3"/>
    <mergeCell ref="Z3:AB3"/>
    <mergeCell ref="B3:C3"/>
    <mergeCell ref="D3:F3"/>
    <mergeCell ref="G3:I3"/>
    <mergeCell ref="J3:N3"/>
    <mergeCell ref="O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Alexander Rincon Pedreros</dc:creator>
  <cp:lastModifiedBy>John Alexander Rincon Pedreros</cp:lastModifiedBy>
  <dcterms:created xsi:type="dcterms:W3CDTF">2025-03-07T20:38:09Z</dcterms:created>
  <dcterms:modified xsi:type="dcterms:W3CDTF">2025-03-07T21:40:37Z</dcterms:modified>
</cp:coreProperties>
</file>